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charts/chart5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60" yWindow="320" windowWidth="14900" windowHeight="5320" activeTab="2"/>
  </bookViews>
  <sheets>
    <sheet name="Foglio1" sheetId="1" r:id="rId1"/>
    <sheet name="Foglio2" sheetId="2" r:id="rId2"/>
    <sheet name="Vendite" sheetId="4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1"/>
  <c r="F12"/>
  <c r="D12"/>
  <c r="B14"/>
  <c r="C5"/>
  <c r="E20" i="2"/>
  <c r="F20"/>
  <c r="E19"/>
  <c r="F19"/>
  <c r="G19"/>
  <c r="E18"/>
  <c r="F18"/>
  <c r="E17"/>
  <c r="E16"/>
  <c r="F16"/>
  <c r="E15"/>
  <c r="F15"/>
  <c r="G15"/>
  <c r="E14"/>
  <c r="F14"/>
  <c r="E13"/>
  <c r="E12"/>
  <c r="F12"/>
  <c r="E11"/>
  <c r="F11"/>
  <c r="E10"/>
  <c r="F10"/>
  <c r="E9"/>
  <c r="E8"/>
  <c r="F8"/>
  <c r="E7"/>
  <c r="E6"/>
  <c r="F6"/>
  <c r="E5"/>
  <c r="E4"/>
  <c r="F4"/>
  <c r="E3"/>
  <c r="E2"/>
  <c r="F2"/>
  <c r="G11"/>
  <c r="F13"/>
  <c r="G13"/>
  <c r="F17"/>
  <c r="G17"/>
  <c r="G4"/>
  <c r="G6"/>
  <c r="G8"/>
  <c r="G10"/>
  <c r="G12"/>
  <c r="G14"/>
  <c r="G16"/>
  <c r="G18"/>
  <c r="G20"/>
  <c r="G2"/>
  <c r="F3"/>
  <c r="G3"/>
  <c r="F5"/>
  <c r="G5"/>
  <c r="F7"/>
  <c r="G7"/>
  <c r="F9"/>
  <c r="G9"/>
  <c r="D18" i="4"/>
  <c r="E18"/>
  <c r="F18"/>
  <c r="D15"/>
  <c r="E15"/>
  <c r="D12"/>
  <c r="D8"/>
  <c r="D4"/>
  <c r="D3"/>
  <c r="D5"/>
  <c r="D6"/>
  <c r="D7"/>
  <c r="D9"/>
  <c r="E9"/>
  <c r="D10"/>
  <c r="E10"/>
  <c r="F10"/>
  <c r="D11"/>
  <c r="E11"/>
  <c r="D13"/>
  <c r="D14"/>
  <c r="D16"/>
  <c r="E16"/>
  <c r="D17"/>
  <c r="D19"/>
  <c r="D20"/>
  <c r="D2"/>
  <c r="E2"/>
  <c r="F2"/>
  <c r="E20"/>
  <c r="F20"/>
  <c r="E19"/>
  <c r="E17"/>
  <c r="E14"/>
  <c r="F14"/>
  <c r="E13"/>
  <c r="E12"/>
  <c r="E8"/>
  <c r="E7"/>
  <c r="E6"/>
  <c r="F6"/>
  <c r="E5"/>
  <c r="E4"/>
  <c r="E3"/>
  <c r="G2"/>
  <c r="F4"/>
  <c r="G4"/>
  <c r="G6"/>
  <c r="F8"/>
  <c r="G8"/>
  <c r="G10"/>
  <c r="F12"/>
  <c r="G12"/>
  <c r="G14"/>
  <c r="F16"/>
  <c r="G16"/>
  <c r="G18"/>
  <c r="F3"/>
  <c r="G3"/>
  <c r="F5"/>
  <c r="G5"/>
  <c r="F7"/>
  <c r="G7"/>
  <c r="F9"/>
  <c r="G9"/>
  <c r="F11"/>
  <c r="G11"/>
  <c r="F13"/>
  <c r="G13"/>
  <c r="F15"/>
  <c r="G15"/>
  <c r="F17"/>
  <c r="G17"/>
  <c r="F19"/>
  <c r="G19"/>
  <c r="G20"/>
</calcChain>
</file>

<file path=xl/sharedStrings.xml><?xml version="1.0" encoding="utf-8"?>
<sst xmlns="http://schemas.openxmlformats.org/spreadsheetml/2006/main" count="95" uniqueCount="36">
  <si>
    <t>Affitto</t>
  </si>
  <si>
    <t>Bollette</t>
  </si>
  <si>
    <t>Assicurazione</t>
  </si>
  <si>
    <t>Consulenza</t>
  </si>
  <si>
    <t>Ammortamento</t>
  </si>
  <si>
    <t>Varie</t>
  </si>
  <si>
    <t>mensile</t>
  </si>
  <si>
    <t>bimestrale</t>
  </si>
  <si>
    <t>Periodi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</si>
  <si>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</si>
  <si>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</si>
  <si>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</si>
  <si>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</si>
  <si>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</si>
  <si>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</si>
  <si>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</si>
  <si>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</si>
  <si>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</si>
  <si>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</si>
  <si>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</si>
  <si>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</si>
  <si>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Uscite</t>
  </si>
  <si>
    <t>Spese fisse</t>
  </si>
  <si>
    <t>totali</t>
  </si>
  <si>
    <t>Data</t>
  </si>
  <si>
    <t>Genere</t>
  </si>
  <si>
    <t>Quantità</t>
  </si>
  <si>
    <t>Prezzo</t>
  </si>
  <si>
    <t>Subtotale</t>
  </si>
  <si>
    <t>Rock</t>
  </si>
  <si>
    <t>Iva</t>
  </si>
  <si>
    <t>Totale</t>
  </si>
  <si>
    <t>Pop</t>
  </si>
  <si>
    <t>Jazz</t>
  </si>
  <si>
    <t>Totali mensili</t>
  </si>
  <si>
    <t>Media mensile</t>
  </si>
</sst>
</file>

<file path=xl/styles.xml><?xml version="1.0" encoding="utf-8"?>
<styleSheet xmlns="http://schemas.openxmlformats.org/spreadsheetml/2006/main">
  <numFmts count="3">
    <numFmt numFmtId="164" formatCode="_-&quot;€&quot;\ * #,##0.00_-;\-&quot;€&quot;\ * #,##0.00_-;_-&quot;€&quot;\ * &quot;-&quot;??_-;_-@_-"/>
    <numFmt numFmtId="165" formatCode="[$-410]d\ mmmm\ yyyy;@"/>
    <numFmt numFmtId="166" formatCode="&quot;€&quot;\ 0.00"/>
  </numFmts>
  <fonts count="8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ourier"/>
      <family val="3"/>
    </font>
    <font>
      <u/>
      <sz val="11"/>
      <color theme="1"/>
      <name val="Calibri"/>
      <family val="2"/>
      <scheme val="minor"/>
    </font>
    <font>
      <strike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164" fontId="5" fillId="0" borderId="0" xfId="1" applyFont="1"/>
    <xf numFmtId="164" fontId="0" fillId="0" borderId="0" xfId="0" applyNumberFormat="1"/>
    <xf numFmtId="0" fontId="6" fillId="0" borderId="0" xfId="0" applyFont="1" applyAlignment="1">
      <alignment textRotation="45"/>
    </xf>
    <xf numFmtId="166" fontId="0" fillId="0" borderId="0" xfId="1" applyNumberFormat="1" applyFont="1" applyAlignment="1">
      <alignment horizontal="right"/>
    </xf>
    <xf numFmtId="166" fontId="0" fillId="0" borderId="0" xfId="0" applyNumberFormat="1"/>
    <xf numFmtId="166" fontId="5" fillId="0" borderId="0" xfId="1" applyNumberFormat="1" applyFont="1"/>
    <xf numFmtId="9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"/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Acquisti</a:t>
            </a:r>
            <a:r>
              <a:rPr lang="it-IT" sz="1600" baseline="0"/>
              <a:t> per genere musicale</a:t>
            </a:r>
            <a:endParaRPr lang="it-IT" sz="1600"/>
          </a:p>
        </c:rich>
      </c:tx>
    </c:title>
    <c:plotArea>
      <c:layout/>
      <c:barChart>
        <c:barDir val="bar"/>
        <c:grouping val="percentStacked"/>
        <c:ser>
          <c:idx val="0"/>
          <c:order val="0"/>
          <c:tx>
            <c:strRef>
              <c:f>Foglio2!$B$44</c:f>
              <c:strCache>
                <c:ptCount val="1"/>
                <c:pt idx="0">
                  <c:v>Jazz</c:v>
                </c:pt>
              </c:strCache>
            </c:strRef>
          </c:tx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Foglio2!$B$45:$B$50</c:f>
              <c:numCache>
                <c:formatCode>General</c:formatCode>
                <c:ptCount val="6"/>
                <c:pt idx="0">
                  <c:v>15.0</c:v>
                </c:pt>
                <c:pt idx="1">
                  <c:v>10.0</c:v>
                </c:pt>
                <c:pt idx="2">
                  <c:v>5.0</c:v>
                </c:pt>
                <c:pt idx="3">
                  <c:v>20.0</c:v>
                </c:pt>
                <c:pt idx="4">
                  <c:v>15.0</c:v>
                </c:pt>
                <c:pt idx="5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Foglio2!$C$44</c:f>
              <c:strCache>
                <c:ptCount val="1"/>
                <c:pt idx="0">
                  <c:v>Pop</c:v>
                </c:pt>
              </c:strCache>
            </c:strRef>
          </c:tx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Foglio2!$C$45:$C$50</c:f>
              <c:numCache>
                <c:formatCode>General</c:formatCode>
                <c:ptCount val="6"/>
                <c:pt idx="0">
                  <c:v>50.0</c:v>
                </c:pt>
                <c:pt idx="1">
                  <c:v>60.0</c:v>
                </c:pt>
                <c:pt idx="2">
                  <c:v>70.0</c:v>
                </c:pt>
                <c:pt idx="3">
                  <c:v>55.0</c:v>
                </c:pt>
                <c:pt idx="4">
                  <c:v>60.0</c:v>
                </c:pt>
                <c:pt idx="5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Foglio2!$D$44</c:f>
              <c:strCache>
                <c:ptCount val="1"/>
                <c:pt idx="0">
                  <c:v>Rock</c:v>
                </c:pt>
              </c:strCache>
            </c:strRef>
          </c:tx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Foglio2!$D$45:$D$50</c:f>
              <c:numCache>
                <c:formatCode>General</c:formatCode>
                <c:ptCount val="6"/>
                <c:pt idx="0">
                  <c:v>35.0</c:v>
                </c:pt>
                <c:pt idx="1">
                  <c:v>30.0</c:v>
                </c:pt>
                <c:pt idx="2">
                  <c:v>25.0</c:v>
                </c:pt>
                <c:pt idx="3">
                  <c:v>25.0</c:v>
                </c:pt>
                <c:pt idx="4">
                  <c:v>25.0</c:v>
                </c:pt>
                <c:pt idx="5">
                  <c:v>20.0</c:v>
                </c:pt>
              </c:numCache>
            </c:numRef>
          </c:val>
        </c:ser>
        <c:overlap val="100"/>
        <c:axId val="466919064"/>
        <c:axId val="466729832"/>
      </c:barChart>
      <c:catAx>
        <c:axId val="4669190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Mese</a:t>
                </a:r>
              </a:p>
            </c:rich>
          </c:tx>
        </c:title>
        <c:tickLblPos val="nextTo"/>
        <c:crossAx val="466729832"/>
        <c:crosses val="autoZero"/>
        <c:auto val="1"/>
        <c:lblAlgn val="ctr"/>
        <c:lblOffset val="100"/>
      </c:catAx>
      <c:valAx>
        <c:axId val="4667298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Percentuale</a:t>
                </a:r>
              </a:p>
            </c:rich>
          </c:tx>
        </c:title>
        <c:numFmt formatCode="0%" sourceLinked="1"/>
        <c:tickLblPos val="nextTo"/>
        <c:crossAx val="466919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709755030622"/>
          <c:y val="0.0966462525517645"/>
          <c:w val="0.101290244969379"/>
          <c:h val="0.25115157480315"/>
        </c:manualLayout>
      </c:layout>
    </c:legend>
    <c:plotVisOnly val="1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"/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Totale acquisti del mese di gennaio per genere musicale</a:t>
            </a:r>
          </a:p>
        </c:rich>
      </c:tx>
      <c:layout>
        <c:manualLayout>
          <c:xMode val="edge"/>
          <c:yMode val="edge"/>
          <c:x val="0.125736001749781"/>
          <c:y val="0.0509259259259259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Foglio2!$A$45</c:f>
              <c:strCache>
                <c:ptCount val="1"/>
                <c:pt idx="0">
                  <c:v>gennaio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Foglio2!$B$45:$D$45</c:f>
              <c:numCache>
                <c:formatCode>General</c:formatCode>
                <c:ptCount val="3"/>
                <c:pt idx="0">
                  <c:v>15.0</c:v>
                </c:pt>
                <c:pt idx="1">
                  <c:v>50.0</c:v>
                </c:pt>
                <c:pt idx="2">
                  <c:v>35.0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"/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Acquisti</a:t>
            </a:r>
            <a:r>
              <a:rPr lang="it-IT" sz="1400" baseline="0"/>
              <a:t> per genere musicale</a:t>
            </a:r>
            <a:endParaRPr lang="it-IT" sz="1400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Foglio2!$A$45</c:f>
              <c:strCache>
                <c:ptCount val="1"/>
                <c:pt idx="0">
                  <c:v>gennaio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Foglio2!$B$45:$D$45</c:f>
              <c:numCache>
                <c:formatCode>General</c:formatCode>
                <c:ptCount val="3"/>
                <c:pt idx="0">
                  <c:v>15.0</c:v>
                </c:pt>
                <c:pt idx="1">
                  <c:v>50.0</c:v>
                </c:pt>
                <c:pt idx="2">
                  <c:v>35.0</c:v>
                </c:pt>
              </c:numCache>
            </c:numRef>
          </c:val>
        </c:ser>
        <c:ser>
          <c:idx val="1"/>
          <c:order val="1"/>
          <c:tx>
            <c:strRef>
              <c:f>Foglio2!$A$46</c:f>
              <c:strCache>
                <c:ptCount val="1"/>
                <c:pt idx="0">
                  <c:v>febbraio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Foglio2!$B$46:$D$46</c:f>
              <c:numCache>
                <c:formatCode>General</c:formatCode>
                <c:ptCount val="3"/>
                <c:pt idx="0">
                  <c:v>10.0</c:v>
                </c:pt>
                <c:pt idx="1">
                  <c:v>60.0</c:v>
                </c:pt>
                <c:pt idx="2">
                  <c:v>30.0</c:v>
                </c:pt>
              </c:numCache>
            </c:numRef>
          </c:val>
        </c:ser>
        <c:ser>
          <c:idx val="2"/>
          <c:order val="2"/>
          <c:tx>
            <c:strRef>
              <c:f>Foglio2!$A$47</c:f>
              <c:strCache>
                <c:ptCount val="1"/>
                <c:pt idx="0">
                  <c:v>marzo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Foglio2!$B$47:$D$47</c:f>
              <c:numCache>
                <c:formatCode>General</c:formatCode>
                <c:ptCount val="3"/>
                <c:pt idx="0">
                  <c:v>5.0</c:v>
                </c:pt>
                <c:pt idx="1">
                  <c:v>70.0</c:v>
                </c:pt>
                <c:pt idx="2">
                  <c:v>25.0</c:v>
                </c:pt>
              </c:numCache>
            </c:numRef>
          </c:val>
        </c:ser>
        <c:ser>
          <c:idx val="3"/>
          <c:order val="3"/>
          <c:tx>
            <c:strRef>
              <c:f>Foglio2!$A$48</c:f>
              <c:strCache>
                <c:ptCount val="1"/>
                <c:pt idx="0">
                  <c:v>aprile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Foglio2!$B$48:$D$48</c:f>
              <c:numCache>
                <c:formatCode>General</c:formatCode>
                <c:ptCount val="3"/>
                <c:pt idx="0">
                  <c:v>20.0</c:v>
                </c:pt>
                <c:pt idx="1">
                  <c:v>55.0</c:v>
                </c:pt>
                <c:pt idx="2">
                  <c:v>25.0</c:v>
                </c:pt>
              </c:numCache>
            </c:numRef>
          </c:val>
        </c:ser>
        <c:ser>
          <c:idx val="4"/>
          <c:order val="4"/>
          <c:tx>
            <c:strRef>
              <c:f>Foglio2!$A$49</c:f>
              <c:strCache>
                <c:ptCount val="1"/>
                <c:pt idx="0">
                  <c:v>maggio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Foglio2!$B$49:$D$49</c:f>
              <c:numCache>
                <c:formatCode>General</c:formatCode>
                <c:ptCount val="3"/>
                <c:pt idx="0">
                  <c:v>15.0</c:v>
                </c:pt>
                <c:pt idx="1">
                  <c:v>60.0</c:v>
                </c:pt>
                <c:pt idx="2">
                  <c:v>25.0</c:v>
                </c:pt>
              </c:numCache>
            </c:numRef>
          </c:val>
        </c:ser>
        <c:ser>
          <c:idx val="5"/>
          <c:order val="5"/>
          <c:tx>
            <c:strRef>
              <c:f>Foglio2!$A$50</c:f>
              <c:strCache>
                <c:ptCount val="1"/>
                <c:pt idx="0">
                  <c:v>giugno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Foglio2!$B$50:$D$50</c:f>
              <c:numCache>
                <c:formatCode>General</c:formatCode>
                <c:ptCount val="3"/>
                <c:pt idx="0">
                  <c:v>20.0</c:v>
                </c:pt>
                <c:pt idx="1">
                  <c:v>60.0</c:v>
                </c:pt>
                <c:pt idx="2">
                  <c:v>20.0</c:v>
                </c:pt>
              </c:numCache>
            </c:numRef>
          </c:val>
        </c:ser>
        <c:shape val="cone"/>
        <c:axId val="466712264"/>
        <c:axId val="596340504"/>
        <c:axId val="0"/>
      </c:bar3DChart>
      <c:catAx>
        <c:axId val="466712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Genere</a:t>
                </a:r>
              </a:p>
            </c:rich>
          </c:tx>
        </c:title>
        <c:tickLblPos val="nextTo"/>
        <c:crossAx val="596340504"/>
        <c:crosses val="autoZero"/>
        <c:auto val="1"/>
        <c:lblAlgn val="ctr"/>
        <c:lblOffset val="100"/>
      </c:catAx>
      <c:valAx>
        <c:axId val="59634050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Percentuali</a:t>
                </a:r>
              </a:p>
            </c:rich>
          </c:tx>
        </c:title>
        <c:numFmt formatCode="General" sourceLinked="1"/>
        <c:tickLblPos val="nextTo"/>
        <c:crossAx val="4667122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"/>
  <c:chart>
    <c:title>
      <c:tx>
        <c:rich>
          <a:bodyPr/>
          <a:lstStyle/>
          <a:p>
            <a:pPr>
              <a:defRPr/>
            </a:pPr>
            <a:r>
              <a:rPr lang="it-IT"/>
              <a:t>Acquisti per genere musicale</a:t>
            </a:r>
          </a:p>
        </c:rich>
      </c:tx>
    </c:title>
    <c:plotArea>
      <c:layout/>
      <c:barChart>
        <c:barDir val="bar"/>
        <c:grouping val="percentStacked"/>
        <c:ser>
          <c:idx val="0"/>
          <c:order val="0"/>
          <c:tx>
            <c:strRef>
              <c:f>Foglio2!$B$44</c:f>
              <c:strCache>
                <c:ptCount val="1"/>
                <c:pt idx="0">
                  <c:v>Jazz</c:v>
                </c:pt>
              </c:strCache>
            </c:strRef>
          </c:tx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Foglio2!$B$45:$B$50</c:f>
              <c:numCache>
                <c:formatCode>General</c:formatCode>
                <c:ptCount val="6"/>
                <c:pt idx="0">
                  <c:v>15.0</c:v>
                </c:pt>
                <c:pt idx="1">
                  <c:v>10.0</c:v>
                </c:pt>
                <c:pt idx="2">
                  <c:v>5.0</c:v>
                </c:pt>
                <c:pt idx="3">
                  <c:v>20.0</c:v>
                </c:pt>
                <c:pt idx="4">
                  <c:v>15.0</c:v>
                </c:pt>
                <c:pt idx="5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Foglio2!$C$44</c:f>
              <c:strCache>
                <c:ptCount val="1"/>
                <c:pt idx="0">
                  <c:v>Pop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Foglio2!$C$45:$C$50</c:f>
              <c:numCache>
                <c:formatCode>General</c:formatCode>
                <c:ptCount val="6"/>
                <c:pt idx="0">
                  <c:v>50.0</c:v>
                </c:pt>
                <c:pt idx="1">
                  <c:v>60.0</c:v>
                </c:pt>
                <c:pt idx="2">
                  <c:v>70.0</c:v>
                </c:pt>
                <c:pt idx="3">
                  <c:v>55.0</c:v>
                </c:pt>
                <c:pt idx="4">
                  <c:v>60.0</c:v>
                </c:pt>
                <c:pt idx="5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Foglio2!$D$44</c:f>
              <c:strCache>
                <c:ptCount val="1"/>
                <c:pt idx="0">
                  <c:v>Rock</c:v>
                </c:pt>
              </c:strCache>
            </c:strRef>
          </c:tx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Foglio2!$D$45:$D$50</c:f>
              <c:numCache>
                <c:formatCode>General</c:formatCode>
                <c:ptCount val="6"/>
                <c:pt idx="0">
                  <c:v>35.0</c:v>
                </c:pt>
                <c:pt idx="1">
                  <c:v>30.0</c:v>
                </c:pt>
                <c:pt idx="2">
                  <c:v>25.0</c:v>
                </c:pt>
                <c:pt idx="3">
                  <c:v>25.0</c:v>
                </c:pt>
                <c:pt idx="4">
                  <c:v>25.0</c:v>
                </c:pt>
                <c:pt idx="5">
                  <c:v>20.0</c:v>
                </c:pt>
              </c:numCache>
            </c:numRef>
          </c:val>
        </c:ser>
        <c:overlap val="100"/>
        <c:axId val="466852120"/>
        <c:axId val="466931480"/>
      </c:barChart>
      <c:catAx>
        <c:axId val="4668521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Mese</a:t>
                </a:r>
              </a:p>
            </c:rich>
          </c:tx>
        </c:title>
        <c:tickLblPos val="nextTo"/>
        <c:crossAx val="466931480"/>
        <c:crosses val="autoZero"/>
        <c:auto val="1"/>
        <c:lblAlgn val="ctr"/>
        <c:lblOffset val="100"/>
      </c:catAx>
      <c:valAx>
        <c:axId val="46693148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Percentuale</a:t>
                </a:r>
              </a:p>
            </c:rich>
          </c:tx>
        </c:title>
        <c:numFmt formatCode="0%" sourceLinked="1"/>
        <c:tickLblPos val="nextTo"/>
        <c:crossAx val="4668521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Acquisti per genere musicale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Foglio2!$A$45</c:f>
              <c:strCache>
                <c:ptCount val="1"/>
                <c:pt idx="0">
                  <c:v>gennaio</c:v>
                </c:pt>
              </c:strCache>
            </c:strRef>
          </c:tx>
          <c:dLbls>
            <c:dLblPos val="outEnd"/>
            <c:showPercent val="1"/>
            <c:showLeaderLines val="1"/>
          </c:dLbls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Foglio2!$B$45:$D$45</c:f>
              <c:numCache>
                <c:formatCode>General</c:formatCode>
                <c:ptCount val="3"/>
                <c:pt idx="0">
                  <c:v>15.0</c:v>
                </c:pt>
                <c:pt idx="1">
                  <c:v>50.0</c:v>
                </c:pt>
                <c:pt idx="2">
                  <c:v>35.0</c:v>
                </c:pt>
              </c:numCache>
            </c:numRef>
          </c:val>
        </c:ser>
        <c:dLbls>
          <c:showVal val="1"/>
        </c:dLbls>
      </c:pie3DChart>
    </c:plotArea>
    <c:legend>
      <c:legendPos val="r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74</xdr:row>
      <xdr:rowOff>38100</xdr:rowOff>
    </xdr:from>
    <xdr:to>
      <xdr:col>5</xdr:col>
      <xdr:colOff>657225</xdr:colOff>
      <xdr:row>88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75</xdr:row>
      <xdr:rowOff>95250</xdr:rowOff>
    </xdr:from>
    <xdr:to>
      <xdr:col>9</xdr:col>
      <xdr:colOff>219075</xdr:colOff>
      <xdr:row>89</xdr:row>
      <xdr:rowOff>171450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75</xdr:row>
      <xdr:rowOff>19050</xdr:rowOff>
    </xdr:from>
    <xdr:to>
      <xdr:col>4</xdr:col>
      <xdr:colOff>180975</xdr:colOff>
      <xdr:row>89</xdr:row>
      <xdr:rowOff>95250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152400</xdr:colOff>
      <xdr:row>53</xdr:row>
      <xdr:rowOff>152400</xdr:rowOff>
    </xdr:from>
    <xdr:to>
      <xdr:col>6</xdr:col>
      <xdr:colOff>1009650</xdr:colOff>
      <xdr:row>68</xdr:row>
      <xdr:rowOff>38100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1181100</xdr:colOff>
      <xdr:row>50</xdr:row>
      <xdr:rowOff>152400</xdr:rowOff>
    </xdr:from>
    <xdr:to>
      <xdr:col>14</xdr:col>
      <xdr:colOff>247650</xdr:colOff>
      <xdr:row>65</xdr:row>
      <xdr:rowOff>38100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4"/>
  <sheetViews>
    <sheetView workbookViewId="0">
      <selection activeCell="E14" sqref="E14"/>
    </sheetView>
  </sheetViews>
  <sheetFormatPr baseColWidth="10" defaultColWidth="8.83203125" defaultRowHeight="14"/>
  <cols>
    <col min="1" max="1" width="15.33203125" bestFit="1" customWidth="1"/>
    <col min="2" max="2" width="10.5" bestFit="1" customWidth="1"/>
    <col min="3" max="3" width="10.5" customWidth="1"/>
    <col min="4" max="4" width="10.33203125" customWidth="1"/>
    <col min="5" max="5" width="10.1640625" bestFit="1" customWidth="1"/>
    <col min="6" max="6" width="9.5" bestFit="1" customWidth="1"/>
    <col min="12" max="12" width="10.33203125" bestFit="1" customWidth="1"/>
  </cols>
  <sheetData>
    <row r="1" spans="1:15">
      <c r="A1" t="s">
        <v>22</v>
      </c>
    </row>
    <row r="4" spans="1:15" ht="48">
      <c r="A4" t="s">
        <v>21</v>
      </c>
      <c r="B4" t="s">
        <v>8</v>
      </c>
      <c r="C4" t="s">
        <v>23</v>
      </c>
      <c r="D4" s="10" t="s">
        <v>9</v>
      </c>
      <c r="E4" s="10" t="s">
        <v>10</v>
      </c>
      <c r="F4" s="10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  <c r="N4" t="s">
        <v>19</v>
      </c>
      <c r="O4" t="s">
        <v>20</v>
      </c>
    </row>
    <row r="5" spans="1:15">
      <c r="A5" t="s">
        <v>0</v>
      </c>
      <c r="B5" t="s">
        <v>6</v>
      </c>
      <c r="C5" s="12">
        <f>SUM(D5:F5)</f>
        <v>1500</v>
      </c>
      <c r="D5" s="11">
        <v>500</v>
      </c>
      <c r="E5" s="11">
        <v>500</v>
      </c>
      <c r="F5" s="11">
        <v>500</v>
      </c>
    </row>
    <row r="6" spans="1:15">
      <c r="A6" t="s">
        <v>1</v>
      </c>
      <c r="B6" t="s">
        <v>7</v>
      </c>
      <c r="D6" s="11">
        <v>160</v>
      </c>
      <c r="E6" s="11"/>
      <c r="F6" s="11">
        <v>155</v>
      </c>
    </row>
    <row r="7" spans="1:15">
      <c r="A7" t="s">
        <v>2</v>
      </c>
      <c r="B7" t="s">
        <v>6</v>
      </c>
      <c r="D7" s="11"/>
      <c r="E7" s="11"/>
      <c r="F7" s="11"/>
    </row>
    <row r="8" spans="1:15">
      <c r="A8" t="s">
        <v>3</v>
      </c>
      <c r="B8" t="s">
        <v>6</v>
      </c>
      <c r="D8" s="11"/>
      <c r="E8" s="11"/>
      <c r="F8" s="11"/>
    </row>
    <row r="9" spans="1:15">
      <c r="A9" t="s">
        <v>4</v>
      </c>
      <c r="B9" t="s">
        <v>6</v>
      </c>
      <c r="D9" s="11"/>
      <c r="E9" s="11"/>
      <c r="F9" s="11"/>
    </row>
    <row r="10" spans="1:15">
      <c r="A10" t="s">
        <v>5</v>
      </c>
      <c r="B10" t="s">
        <v>6</v>
      </c>
      <c r="D10" s="11">
        <v>55</v>
      </c>
      <c r="E10" s="11">
        <v>75</v>
      </c>
      <c r="F10" s="11">
        <v>100</v>
      </c>
    </row>
    <row r="12" spans="1:15">
      <c r="A12" t="s">
        <v>34</v>
      </c>
      <c r="D12" s="12">
        <f>SUM(D5:D10)</f>
        <v>715</v>
      </c>
      <c r="E12" s="12">
        <f t="shared" ref="E12:F12" si="0">SUM(E5:E10)</f>
        <v>575</v>
      </c>
      <c r="F12" s="12">
        <f t="shared" si="0"/>
        <v>755</v>
      </c>
    </row>
    <row r="14" spans="1:15">
      <c r="A14" t="s">
        <v>35</v>
      </c>
      <c r="B14" s="12">
        <f>AVERAGE(D12:F12)</f>
        <v>681.66666666666663</v>
      </c>
    </row>
  </sheetData>
  <sheetCalcPr fullCalcOnLoad="1"/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50"/>
  <sheetViews>
    <sheetView workbookViewId="0">
      <selection activeCell="B20" sqref="B20"/>
    </sheetView>
  </sheetViews>
  <sheetFormatPr baseColWidth="10" defaultColWidth="8.83203125" defaultRowHeight="14"/>
  <cols>
    <col min="1" max="7" width="18.5" customWidth="1"/>
  </cols>
  <sheetData>
    <row r="1" spans="1:12" ht="15" customHeight="1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30</v>
      </c>
      <c r="G1" s="2" t="s">
        <v>31</v>
      </c>
    </row>
    <row r="2" spans="1:12">
      <c r="A2" s="7">
        <v>40923</v>
      </c>
      <c r="B2" t="s">
        <v>32</v>
      </c>
      <c r="C2">
        <v>5</v>
      </c>
      <c r="D2" s="8">
        <v>10.3</v>
      </c>
      <c r="E2" s="9">
        <f>C2*D2</f>
        <v>51.5</v>
      </c>
      <c r="F2" s="9">
        <f>E2*20%</f>
        <v>10.3</v>
      </c>
      <c r="G2" s="9">
        <f>E2+F2</f>
        <v>61.8</v>
      </c>
    </row>
    <row r="3" spans="1:12" s="1" customFormat="1">
      <c r="A3" s="7">
        <v>40923</v>
      </c>
      <c r="B3" t="s">
        <v>29</v>
      </c>
      <c r="C3">
        <v>10</v>
      </c>
      <c r="D3" s="8">
        <v>10.199999999999999</v>
      </c>
      <c r="E3" s="9">
        <f t="shared" ref="E3:E20" si="0">C3*D3</f>
        <v>102</v>
      </c>
      <c r="F3" s="9">
        <f t="shared" ref="F3:F20" si="1">E3*20%</f>
        <v>20.400000000000002</v>
      </c>
      <c r="G3" s="9">
        <f t="shared" ref="G3:G4" si="2">E3+F3</f>
        <v>122.4</v>
      </c>
      <c r="I3"/>
      <c r="J3"/>
      <c r="K3"/>
      <c r="L3"/>
    </row>
    <row r="4" spans="1:12">
      <c r="A4" s="7">
        <v>40959</v>
      </c>
      <c r="B4" t="s">
        <v>33</v>
      </c>
      <c r="C4">
        <v>34</v>
      </c>
      <c r="D4" s="8">
        <v>9.9</v>
      </c>
      <c r="E4" s="9">
        <f t="shared" si="0"/>
        <v>336.6</v>
      </c>
      <c r="F4" s="9">
        <f t="shared" si="1"/>
        <v>67.320000000000007</v>
      </c>
      <c r="G4" s="9">
        <f t="shared" si="2"/>
        <v>403.92</v>
      </c>
    </row>
    <row r="5" spans="1:12" s="1" customFormat="1">
      <c r="A5" s="7">
        <v>40959</v>
      </c>
      <c r="B5" t="s">
        <v>29</v>
      </c>
      <c r="C5">
        <v>12</v>
      </c>
      <c r="D5" s="8">
        <v>10</v>
      </c>
      <c r="E5" s="9">
        <f t="shared" si="0"/>
        <v>120</v>
      </c>
      <c r="F5" s="9">
        <f t="shared" si="1"/>
        <v>24</v>
      </c>
      <c r="G5" s="9">
        <f>E5+F5</f>
        <v>144</v>
      </c>
      <c r="I5"/>
      <c r="J5"/>
      <c r="K5"/>
      <c r="L5"/>
    </row>
    <row r="6" spans="1:12">
      <c r="A6" s="7">
        <v>40983</v>
      </c>
      <c r="B6" t="s">
        <v>32</v>
      </c>
      <c r="C6">
        <v>17</v>
      </c>
      <c r="D6" s="8">
        <v>9.9499999999999993</v>
      </c>
      <c r="E6" s="9">
        <f t="shared" si="0"/>
        <v>169.14999999999998</v>
      </c>
      <c r="F6" s="9">
        <f t="shared" si="1"/>
        <v>33.83</v>
      </c>
      <c r="G6" s="9">
        <f t="shared" ref="G6:G20" si="3">E6+F6</f>
        <v>202.97999999999996</v>
      </c>
    </row>
    <row r="7" spans="1:12" s="3" customFormat="1" ht="15" customHeight="1">
      <c r="A7" s="7">
        <v>40983</v>
      </c>
      <c r="B7" t="s">
        <v>29</v>
      </c>
      <c r="C7">
        <v>30</v>
      </c>
      <c r="D7" s="8">
        <v>10.1</v>
      </c>
      <c r="E7" s="9">
        <f t="shared" si="0"/>
        <v>303</v>
      </c>
      <c r="F7" s="9">
        <f t="shared" si="1"/>
        <v>60.6</v>
      </c>
      <c r="G7" s="9">
        <f t="shared" si="3"/>
        <v>363.6</v>
      </c>
      <c r="I7"/>
      <c r="J7"/>
      <c r="K7"/>
      <c r="L7"/>
    </row>
    <row r="8" spans="1:12">
      <c r="A8" s="7">
        <v>41009</v>
      </c>
      <c r="B8" t="s">
        <v>33</v>
      </c>
      <c r="C8">
        <v>23</v>
      </c>
      <c r="D8" s="8">
        <v>10.15</v>
      </c>
      <c r="E8" s="9">
        <f t="shared" si="0"/>
        <v>233.45000000000002</v>
      </c>
      <c r="F8" s="9">
        <f t="shared" si="1"/>
        <v>46.690000000000005</v>
      </c>
      <c r="G8" s="9">
        <f t="shared" si="3"/>
        <v>280.14000000000004</v>
      </c>
    </row>
    <row r="9" spans="1:12" s="4" customFormat="1" ht="15" customHeight="1">
      <c r="A9" s="7">
        <v>41009</v>
      </c>
      <c r="B9" t="s">
        <v>32</v>
      </c>
      <c r="C9">
        <v>45</v>
      </c>
      <c r="D9" s="8">
        <v>9</v>
      </c>
      <c r="E9" s="9">
        <f t="shared" si="0"/>
        <v>405</v>
      </c>
      <c r="F9" s="9">
        <f t="shared" si="1"/>
        <v>81</v>
      </c>
      <c r="G9" s="9">
        <f t="shared" si="3"/>
        <v>486</v>
      </c>
    </row>
    <row r="10" spans="1:12">
      <c r="A10" s="7">
        <v>41044</v>
      </c>
      <c r="B10" t="s">
        <v>29</v>
      </c>
      <c r="C10">
        <v>21</v>
      </c>
      <c r="D10" s="8">
        <v>9.5</v>
      </c>
      <c r="E10" s="9">
        <f t="shared" si="0"/>
        <v>199.5</v>
      </c>
      <c r="F10" s="9">
        <f t="shared" si="1"/>
        <v>39.900000000000006</v>
      </c>
      <c r="G10" s="9">
        <f t="shared" si="3"/>
        <v>239.4</v>
      </c>
    </row>
    <row r="11" spans="1:12" s="5" customFormat="1" ht="15" customHeight="1">
      <c r="A11" s="7">
        <v>41090</v>
      </c>
      <c r="B11" t="s">
        <v>32</v>
      </c>
      <c r="C11">
        <v>12</v>
      </c>
      <c r="D11" s="8">
        <v>10.4</v>
      </c>
      <c r="E11" s="9">
        <f t="shared" si="0"/>
        <v>124.80000000000001</v>
      </c>
      <c r="F11" s="9">
        <f t="shared" si="1"/>
        <v>24.960000000000004</v>
      </c>
      <c r="G11" s="9">
        <f t="shared" si="3"/>
        <v>149.76000000000002</v>
      </c>
    </row>
    <row r="12" spans="1:12">
      <c r="A12" s="7">
        <v>41100</v>
      </c>
      <c r="B12" t="s">
        <v>33</v>
      </c>
      <c r="C12">
        <v>18</v>
      </c>
      <c r="D12" s="8">
        <v>8.9499999999999993</v>
      </c>
      <c r="E12" s="9">
        <f t="shared" si="0"/>
        <v>161.1</v>
      </c>
      <c r="F12" s="9">
        <f t="shared" si="1"/>
        <v>32.22</v>
      </c>
      <c r="G12" s="9">
        <f t="shared" si="3"/>
        <v>193.32</v>
      </c>
    </row>
    <row r="13" spans="1:12" s="6" customFormat="1" ht="15" customHeight="1">
      <c r="A13" s="7">
        <v>41100</v>
      </c>
      <c r="B13" t="s">
        <v>29</v>
      </c>
      <c r="C13">
        <v>26</v>
      </c>
      <c r="D13" s="8">
        <v>10.15</v>
      </c>
      <c r="E13" s="9">
        <f t="shared" si="0"/>
        <v>263.90000000000003</v>
      </c>
      <c r="F13" s="9">
        <f t="shared" si="1"/>
        <v>52.780000000000008</v>
      </c>
      <c r="G13" s="9">
        <f t="shared" si="3"/>
        <v>316.68000000000006</v>
      </c>
    </row>
    <row r="14" spans="1:12">
      <c r="A14" s="7">
        <v>41172</v>
      </c>
      <c r="B14" t="s">
        <v>32</v>
      </c>
      <c r="C14">
        <v>20</v>
      </c>
      <c r="D14" s="8">
        <v>9.6999999999999993</v>
      </c>
      <c r="E14" s="9">
        <f t="shared" si="0"/>
        <v>194</v>
      </c>
      <c r="F14" s="9">
        <f t="shared" si="1"/>
        <v>38.800000000000004</v>
      </c>
      <c r="G14" s="9">
        <f t="shared" si="3"/>
        <v>232.8</v>
      </c>
    </row>
    <row r="15" spans="1:12">
      <c r="A15" s="7">
        <v>41192</v>
      </c>
      <c r="B15" t="s">
        <v>33</v>
      </c>
      <c r="C15">
        <v>35</v>
      </c>
      <c r="D15" s="8">
        <v>10.050000000000001</v>
      </c>
      <c r="E15" s="9">
        <f t="shared" si="0"/>
        <v>351.75</v>
      </c>
      <c r="F15" s="9">
        <f t="shared" si="1"/>
        <v>70.350000000000009</v>
      </c>
      <c r="G15" s="9">
        <f t="shared" si="3"/>
        <v>422.1</v>
      </c>
    </row>
    <row r="16" spans="1:12">
      <c r="A16" s="7">
        <v>41192</v>
      </c>
      <c r="B16" t="s">
        <v>32</v>
      </c>
      <c r="C16">
        <v>29</v>
      </c>
      <c r="D16" s="8">
        <v>10</v>
      </c>
      <c r="E16" s="9">
        <f t="shared" si="0"/>
        <v>290</v>
      </c>
      <c r="F16" s="9">
        <f t="shared" si="1"/>
        <v>58</v>
      </c>
      <c r="G16" s="9">
        <f t="shared" si="3"/>
        <v>348</v>
      </c>
    </row>
    <row r="17" spans="1:7">
      <c r="A17" s="7">
        <v>41228</v>
      </c>
      <c r="B17" t="s">
        <v>29</v>
      </c>
      <c r="C17">
        <v>15</v>
      </c>
      <c r="D17" s="8">
        <v>9.6</v>
      </c>
      <c r="E17" s="9">
        <f t="shared" si="0"/>
        <v>144</v>
      </c>
      <c r="F17" s="9">
        <f t="shared" si="1"/>
        <v>28.8</v>
      </c>
      <c r="G17" s="9">
        <f t="shared" si="3"/>
        <v>172.8</v>
      </c>
    </row>
    <row r="18" spans="1:7">
      <c r="A18" s="7">
        <v>41253</v>
      </c>
      <c r="B18" t="s">
        <v>33</v>
      </c>
      <c r="C18">
        <v>10</v>
      </c>
      <c r="D18" s="8">
        <v>10.15</v>
      </c>
      <c r="E18" s="9">
        <f t="shared" si="0"/>
        <v>101.5</v>
      </c>
      <c r="F18" s="9">
        <f t="shared" si="1"/>
        <v>20.3</v>
      </c>
      <c r="G18" s="9">
        <f t="shared" si="3"/>
        <v>121.8</v>
      </c>
    </row>
    <row r="19" spans="1:7">
      <c r="A19" s="7">
        <v>41253</v>
      </c>
      <c r="B19" t="s">
        <v>32</v>
      </c>
      <c r="C19">
        <v>33</v>
      </c>
      <c r="D19" s="8">
        <v>10.1</v>
      </c>
      <c r="E19" s="9">
        <f t="shared" si="0"/>
        <v>333.3</v>
      </c>
      <c r="F19" s="9">
        <f t="shared" si="1"/>
        <v>66.660000000000011</v>
      </c>
      <c r="G19" s="9">
        <f t="shared" si="3"/>
        <v>399.96000000000004</v>
      </c>
    </row>
    <row r="20" spans="1:7">
      <c r="A20" s="7">
        <v>41253</v>
      </c>
      <c r="B20" t="s">
        <v>29</v>
      </c>
      <c r="C20">
        <v>23</v>
      </c>
      <c r="D20" s="8">
        <v>9.9499999999999993</v>
      </c>
      <c r="E20" s="9">
        <f t="shared" si="0"/>
        <v>228.85</v>
      </c>
      <c r="F20" s="9">
        <f t="shared" si="1"/>
        <v>45.77</v>
      </c>
      <c r="G20" s="9">
        <f t="shared" si="3"/>
        <v>274.62</v>
      </c>
    </row>
    <row r="21" spans="1:7">
      <c r="A21" s="7"/>
      <c r="D21" s="8"/>
      <c r="E21" s="9"/>
      <c r="F21" s="9"/>
      <c r="G21" s="9"/>
    </row>
    <row r="23" spans="1:7">
      <c r="A23" s="2" t="s">
        <v>24</v>
      </c>
    </row>
    <row r="24" spans="1:7">
      <c r="A24" s="7">
        <v>40923</v>
      </c>
    </row>
    <row r="25" spans="1:7">
      <c r="A25" s="7">
        <v>40923</v>
      </c>
    </row>
    <row r="26" spans="1:7">
      <c r="A26" s="2" t="s">
        <v>24</v>
      </c>
    </row>
    <row r="27" spans="1:7">
      <c r="A27" s="7">
        <v>40923</v>
      </c>
    </row>
    <row r="28" spans="1:7">
      <c r="A28" s="7">
        <v>40923</v>
      </c>
    </row>
    <row r="44" spans="1:4">
      <c r="B44" t="s">
        <v>33</v>
      </c>
      <c r="C44" t="s">
        <v>32</v>
      </c>
      <c r="D44" t="s">
        <v>29</v>
      </c>
    </row>
    <row r="45" spans="1:4">
      <c r="A45" t="s">
        <v>9</v>
      </c>
      <c r="B45">
        <v>15</v>
      </c>
      <c r="C45">
        <v>50</v>
      </c>
      <c r="D45">
        <v>35</v>
      </c>
    </row>
    <row r="46" spans="1:4">
      <c r="A46" t="s">
        <v>10</v>
      </c>
      <c r="B46">
        <v>10</v>
      </c>
      <c r="C46">
        <v>60</v>
      </c>
      <c r="D46">
        <v>30</v>
      </c>
    </row>
    <row r="47" spans="1:4">
      <c r="A47" t="s">
        <v>11</v>
      </c>
      <c r="B47">
        <v>5</v>
      </c>
      <c r="C47">
        <v>70</v>
      </c>
      <c r="D47">
        <v>25</v>
      </c>
    </row>
    <row r="48" spans="1:4">
      <c r="A48" t="s">
        <v>12</v>
      </c>
      <c r="B48">
        <v>20</v>
      </c>
      <c r="C48">
        <v>55</v>
      </c>
      <c r="D48">
        <v>25</v>
      </c>
    </row>
    <row r="49" spans="1:4">
      <c r="A49" t="s">
        <v>13</v>
      </c>
      <c r="B49">
        <v>15</v>
      </c>
      <c r="C49">
        <v>60</v>
      </c>
      <c r="D49">
        <v>25</v>
      </c>
    </row>
    <row r="50" spans="1:4">
      <c r="A50" t="s">
        <v>14</v>
      </c>
      <c r="B50">
        <v>20</v>
      </c>
      <c r="C50">
        <v>60</v>
      </c>
      <c r="D50">
        <v>20</v>
      </c>
    </row>
  </sheetData>
  <sheetCalcPr fullCalcOnLoad="1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7"/>
  <sheetViews>
    <sheetView tabSelected="1" workbookViewId="0">
      <selection activeCell="A2" sqref="A2"/>
    </sheetView>
  </sheetViews>
  <sheetFormatPr baseColWidth="10" defaultColWidth="8.83203125" defaultRowHeight="14"/>
  <cols>
    <col min="1" max="1" width="18.5" customWidth="1"/>
    <col min="2" max="2" width="7.5" bestFit="1" customWidth="1"/>
    <col min="3" max="3" width="8.6640625" bestFit="1" customWidth="1"/>
    <col min="4" max="4" width="11.5" customWidth="1"/>
    <col min="5" max="7" width="18.5" customWidth="1"/>
  </cols>
  <sheetData>
    <row r="1" spans="1:12" ht="15" customHeight="1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30</v>
      </c>
      <c r="G1" s="2" t="s">
        <v>31</v>
      </c>
    </row>
    <row r="2" spans="1:12">
      <c r="A2" s="7">
        <v>40923</v>
      </c>
      <c r="B2" t="s">
        <v>32</v>
      </c>
      <c r="C2">
        <v>5</v>
      </c>
      <c r="D2" s="13">
        <f>Foglio2!D2*140%</f>
        <v>14.42</v>
      </c>
      <c r="E2" s="12">
        <f>C2*D2</f>
        <v>72.099999999999994</v>
      </c>
      <c r="F2" s="12">
        <f>E2*20%</f>
        <v>14.42</v>
      </c>
      <c r="G2" s="12">
        <f>E2+F2</f>
        <v>86.52</v>
      </c>
      <c r="H2" s="14">
        <v>1.3</v>
      </c>
    </row>
    <row r="3" spans="1:12" s="1" customFormat="1">
      <c r="A3" s="7">
        <v>40923</v>
      </c>
      <c r="B3" t="s">
        <v>29</v>
      </c>
      <c r="C3">
        <v>10</v>
      </c>
      <c r="D3" s="13">
        <f>Foglio2!D3*140%</f>
        <v>14.279999999999998</v>
      </c>
      <c r="E3" s="12">
        <f t="shared" ref="E3:E20" si="0">C3*D3</f>
        <v>142.79999999999998</v>
      </c>
      <c r="F3" s="12">
        <f t="shared" ref="F3:F20" si="1">E3*20%</f>
        <v>28.56</v>
      </c>
      <c r="G3" s="12">
        <f t="shared" ref="G3:G4" si="2">E3+F3</f>
        <v>171.35999999999999</v>
      </c>
      <c r="I3"/>
      <c r="J3"/>
      <c r="K3"/>
      <c r="L3"/>
    </row>
    <row r="4" spans="1:12">
      <c r="A4" s="7">
        <v>40959</v>
      </c>
      <c r="B4" t="s">
        <v>33</v>
      </c>
      <c r="C4">
        <v>34</v>
      </c>
      <c r="D4" s="13">
        <f>Foglio2!D4*$H$2</f>
        <v>12.870000000000001</v>
      </c>
      <c r="E4" s="12">
        <f t="shared" si="0"/>
        <v>437.58000000000004</v>
      </c>
      <c r="F4" s="12">
        <f t="shared" si="1"/>
        <v>87.51600000000002</v>
      </c>
      <c r="G4" s="12">
        <f t="shared" si="2"/>
        <v>525.096</v>
      </c>
    </row>
    <row r="5" spans="1:12" s="1" customFormat="1">
      <c r="A5" s="7">
        <v>40959</v>
      </c>
      <c r="B5" t="s">
        <v>29</v>
      </c>
      <c r="C5">
        <v>12</v>
      </c>
      <c r="D5" s="13">
        <f>Foglio2!D5*140%</f>
        <v>14</v>
      </c>
      <c r="E5" s="12">
        <f t="shared" si="0"/>
        <v>168</v>
      </c>
      <c r="F5" s="12">
        <f t="shared" si="1"/>
        <v>33.6</v>
      </c>
      <c r="G5" s="12">
        <f>E5+F5</f>
        <v>201.6</v>
      </c>
      <c r="I5"/>
      <c r="J5"/>
      <c r="K5"/>
      <c r="L5"/>
    </row>
    <row r="6" spans="1:12">
      <c r="A6" s="7">
        <v>40983</v>
      </c>
      <c r="B6" t="s">
        <v>32</v>
      </c>
      <c r="C6">
        <v>17</v>
      </c>
      <c r="D6" s="13">
        <f>Foglio2!D6*140%</f>
        <v>13.929999999999998</v>
      </c>
      <c r="E6" s="12">
        <f t="shared" si="0"/>
        <v>236.80999999999997</v>
      </c>
      <c r="F6" s="12">
        <f t="shared" si="1"/>
        <v>47.361999999999995</v>
      </c>
      <c r="G6" s="12">
        <f t="shared" ref="G6:G20" si="3">E6+F6</f>
        <v>284.17199999999997</v>
      </c>
    </row>
    <row r="7" spans="1:12" s="3" customFormat="1" ht="15" customHeight="1">
      <c r="A7" s="7">
        <v>40983</v>
      </c>
      <c r="B7" t="s">
        <v>29</v>
      </c>
      <c r="C7">
        <v>30</v>
      </c>
      <c r="D7" s="13">
        <f>Foglio2!D7*140%</f>
        <v>14.139999999999999</v>
      </c>
      <c r="E7" s="12">
        <f t="shared" si="0"/>
        <v>424.2</v>
      </c>
      <c r="F7" s="12">
        <f t="shared" si="1"/>
        <v>84.84</v>
      </c>
      <c r="G7" s="12">
        <f t="shared" si="3"/>
        <v>509.03999999999996</v>
      </c>
      <c r="I7"/>
      <c r="J7"/>
      <c r="K7"/>
      <c r="L7"/>
    </row>
    <row r="8" spans="1:12">
      <c r="A8" s="7">
        <v>41009</v>
      </c>
      <c r="B8" t="s">
        <v>33</v>
      </c>
      <c r="C8">
        <v>23</v>
      </c>
      <c r="D8" s="13">
        <f>Foglio2!D8*$H$2</f>
        <v>13.195</v>
      </c>
      <c r="E8" s="12">
        <f t="shared" si="0"/>
        <v>303.48500000000001</v>
      </c>
      <c r="F8" s="12">
        <f t="shared" si="1"/>
        <v>60.697000000000003</v>
      </c>
      <c r="G8" s="12">
        <f t="shared" si="3"/>
        <v>364.18200000000002</v>
      </c>
    </row>
    <row r="9" spans="1:12" s="4" customFormat="1" ht="15" customHeight="1">
      <c r="A9" s="7">
        <v>41009</v>
      </c>
      <c r="B9" t="s">
        <v>32</v>
      </c>
      <c r="C9">
        <v>45</v>
      </c>
      <c r="D9" s="13">
        <f>Foglio2!D9*140%</f>
        <v>12.6</v>
      </c>
      <c r="E9" s="12">
        <f t="shared" si="0"/>
        <v>567</v>
      </c>
      <c r="F9" s="12">
        <f t="shared" si="1"/>
        <v>113.4</v>
      </c>
      <c r="G9" s="12">
        <f t="shared" si="3"/>
        <v>680.4</v>
      </c>
    </row>
    <row r="10" spans="1:12">
      <c r="A10" s="7">
        <v>41044</v>
      </c>
      <c r="B10" t="s">
        <v>29</v>
      </c>
      <c r="C10">
        <v>21</v>
      </c>
      <c r="D10" s="13">
        <f>Foglio2!D10*140%</f>
        <v>13.299999999999999</v>
      </c>
      <c r="E10" s="12">
        <f t="shared" si="0"/>
        <v>279.29999999999995</v>
      </c>
      <c r="F10" s="12">
        <f t="shared" si="1"/>
        <v>55.859999999999992</v>
      </c>
      <c r="G10" s="12">
        <f t="shared" si="3"/>
        <v>335.15999999999997</v>
      </c>
    </row>
    <row r="11" spans="1:12" s="5" customFormat="1" ht="15" customHeight="1">
      <c r="A11" s="7">
        <v>41090</v>
      </c>
      <c r="B11" t="s">
        <v>32</v>
      </c>
      <c r="C11">
        <v>12</v>
      </c>
      <c r="D11" s="13">
        <f>Foglio2!D11*140%</f>
        <v>14.559999999999999</v>
      </c>
      <c r="E11" s="12">
        <f t="shared" si="0"/>
        <v>174.71999999999997</v>
      </c>
      <c r="F11" s="12">
        <f t="shared" si="1"/>
        <v>34.943999999999996</v>
      </c>
      <c r="G11" s="12">
        <f t="shared" si="3"/>
        <v>209.66399999999996</v>
      </c>
    </row>
    <row r="12" spans="1:12">
      <c r="A12" s="7">
        <v>41100</v>
      </c>
      <c r="B12" t="s">
        <v>33</v>
      </c>
      <c r="C12">
        <v>18</v>
      </c>
      <c r="D12" s="13">
        <f>Foglio2!D12*$H$2</f>
        <v>11.635</v>
      </c>
      <c r="E12" s="12">
        <f t="shared" si="0"/>
        <v>209.43</v>
      </c>
      <c r="F12" s="12">
        <f t="shared" si="1"/>
        <v>41.886000000000003</v>
      </c>
      <c r="G12" s="12">
        <f t="shared" si="3"/>
        <v>251.316</v>
      </c>
    </row>
    <row r="13" spans="1:12" s="6" customFormat="1" ht="15" customHeight="1">
      <c r="A13" s="7">
        <v>41100</v>
      </c>
      <c r="B13" t="s">
        <v>29</v>
      </c>
      <c r="C13">
        <v>26</v>
      </c>
      <c r="D13" s="13">
        <f>Foglio2!D13*140%</f>
        <v>14.209999999999999</v>
      </c>
      <c r="E13" s="12">
        <f t="shared" si="0"/>
        <v>369.46</v>
      </c>
      <c r="F13" s="12">
        <f t="shared" si="1"/>
        <v>73.891999999999996</v>
      </c>
      <c r="G13" s="12">
        <f t="shared" si="3"/>
        <v>443.35199999999998</v>
      </c>
    </row>
    <row r="14" spans="1:12">
      <c r="A14" s="7">
        <v>41172</v>
      </c>
      <c r="B14" t="s">
        <v>32</v>
      </c>
      <c r="C14">
        <v>20</v>
      </c>
      <c r="D14" s="13">
        <f>Foglio2!D14*140%</f>
        <v>13.579999999999998</v>
      </c>
      <c r="E14" s="12">
        <f t="shared" si="0"/>
        <v>271.59999999999997</v>
      </c>
      <c r="F14" s="12">
        <f t="shared" si="1"/>
        <v>54.319999999999993</v>
      </c>
      <c r="G14" s="12">
        <f t="shared" si="3"/>
        <v>325.91999999999996</v>
      </c>
    </row>
    <row r="15" spans="1:12">
      <c r="A15" s="7">
        <v>41192</v>
      </c>
      <c r="B15" t="s">
        <v>33</v>
      </c>
      <c r="C15">
        <v>35</v>
      </c>
      <c r="D15" s="13">
        <f>Foglio2!D15*$H$2</f>
        <v>13.065000000000001</v>
      </c>
      <c r="E15" s="12">
        <f t="shared" si="0"/>
        <v>457.27500000000003</v>
      </c>
      <c r="F15" s="12">
        <f t="shared" si="1"/>
        <v>91.455000000000013</v>
      </c>
      <c r="G15" s="12">
        <f t="shared" si="3"/>
        <v>548.73</v>
      </c>
    </row>
    <row r="16" spans="1:12">
      <c r="A16" s="7">
        <v>41192</v>
      </c>
      <c r="B16" t="s">
        <v>32</v>
      </c>
      <c r="C16">
        <v>29</v>
      </c>
      <c r="D16" s="13">
        <f>Foglio2!D16*140%</f>
        <v>14</v>
      </c>
      <c r="E16" s="12">
        <f t="shared" si="0"/>
        <v>406</v>
      </c>
      <c r="F16" s="12">
        <f t="shared" si="1"/>
        <v>81.2</v>
      </c>
      <c r="G16" s="12">
        <f t="shared" si="3"/>
        <v>487.2</v>
      </c>
    </row>
    <row r="17" spans="1:7">
      <c r="A17" s="7">
        <v>41228</v>
      </c>
      <c r="B17" t="s">
        <v>29</v>
      </c>
      <c r="C17">
        <v>15</v>
      </c>
      <c r="D17" s="13">
        <f>Foglio2!D17*140%</f>
        <v>13.44</v>
      </c>
      <c r="E17" s="12">
        <f t="shared" si="0"/>
        <v>201.6</v>
      </c>
      <c r="F17" s="12">
        <f t="shared" si="1"/>
        <v>40.32</v>
      </c>
      <c r="G17" s="12">
        <f t="shared" si="3"/>
        <v>241.92</v>
      </c>
    </row>
    <row r="18" spans="1:7">
      <c r="A18" s="7">
        <v>41253</v>
      </c>
      <c r="B18" t="s">
        <v>33</v>
      </c>
      <c r="C18">
        <v>10</v>
      </c>
      <c r="D18" s="13">
        <f>Foglio2!D18*$H$2</f>
        <v>13.195</v>
      </c>
      <c r="E18" s="12">
        <f t="shared" si="0"/>
        <v>131.94999999999999</v>
      </c>
      <c r="F18" s="12">
        <f t="shared" si="1"/>
        <v>26.39</v>
      </c>
      <c r="G18" s="12">
        <f t="shared" si="3"/>
        <v>158.33999999999997</v>
      </c>
    </row>
    <row r="19" spans="1:7">
      <c r="A19" s="7">
        <v>41253</v>
      </c>
      <c r="B19" t="s">
        <v>32</v>
      </c>
      <c r="C19">
        <v>33</v>
      </c>
      <c r="D19" s="13">
        <f>Foglio2!D19*140%</f>
        <v>14.139999999999999</v>
      </c>
      <c r="E19" s="12">
        <f t="shared" si="0"/>
        <v>466.61999999999995</v>
      </c>
      <c r="F19" s="12">
        <f t="shared" si="1"/>
        <v>93.323999999999998</v>
      </c>
      <c r="G19" s="12">
        <f t="shared" si="3"/>
        <v>559.94399999999996</v>
      </c>
    </row>
    <row r="20" spans="1:7">
      <c r="A20" s="7">
        <v>41253</v>
      </c>
      <c r="B20" t="s">
        <v>29</v>
      </c>
      <c r="C20">
        <v>23</v>
      </c>
      <c r="D20" s="13">
        <f>Foglio2!D20*140%</f>
        <v>13.929999999999998</v>
      </c>
      <c r="E20" s="12">
        <f t="shared" si="0"/>
        <v>320.38999999999993</v>
      </c>
      <c r="F20" s="12">
        <f t="shared" si="1"/>
        <v>64.077999999999989</v>
      </c>
      <c r="G20" s="12">
        <f t="shared" si="3"/>
        <v>384.4679999999999</v>
      </c>
    </row>
    <row r="22" spans="1:7">
      <c r="A22" s="2" t="s">
        <v>24</v>
      </c>
    </row>
    <row r="23" spans="1:7">
      <c r="A23" s="7">
        <v>40923</v>
      </c>
    </row>
    <row r="24" spans="1:7">
      <c r="A24" s="7">
        <v>40923</v>
      </c>
    </row>
    <row r="25" spans="1:7">
      <c r="A25" s="2" t="s">
        <v>24</v>
      </c>
    </row>
    <row r="26" spans="1:7">
      <c r="A26" s="7">
        <v>40923</v>
      </c>
    </row>
    <row r="27" spans="1:7">
      <c r="A27" s="7">
        <v>40923</v>
      </c>
    </row>
  </sheetData>
  <sheetCalcPr fullCalcOnLoad="1"/>
  <phoneticPr fontId="7" type="noConversion"/>
  <pageMargins left="0.70866141732283472" right="0.70866141732283472" top="0.74803149606299213" bottom="0.74803149606299213" header="0.31496062992125984" footer="0.31496062992125984"/>
  <headerFooter>
    <oddFooter>&amp;C&amp;D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Vendite</vt:lpstr>
    </vt:vector>
  </TitlesOfParts>
  <Company>Nome Società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 utente</dc:creator>
  <cp:lastModifiedBy>user</cp:lastModifiedBy>
  <cp:lastPrinted>2010-09-22T12:44:28Z</cp:lastPrinted>
  <dcterms:created xsi:type="dcterms:W3CDTF">2010-07-05T06:59:01Z</dcterms:created>
  <dcterms:modified xsi:type="dcterms:W3CDTF">2014-03-13T08:26:40Z</dcterms:modified>
</cp:coreProperties>
</file>